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940" windowHeight="586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<sst xmlns="http://schemas.openxmlformats.org/spreadsheetml/2006/main" count="18" uniqueCount="18">
  <si>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sociald  Ind Eff       SE        Z    P&gt;|Z|</t>
  </si>
  <si>
    <t>    .2825   -.1425    .0319  -4.4714    .0000</t>
  </si>
  <si>
    <t>    .4359   -.1569    .0328  -4.7882    .0000</t>
  </si>
  <si>
    <t>    .5893   -.1713    .0367  -4.6696    .0000</t>
  </si>
  <si>
    <t>Graphs the conditional indirect effect when you have a single moderator</t>
  </si>
  <si>
    <t>Replacing SPSS space character (#160) with standard space character</t>
  </si>
  <si>
    <t>Trimming spaces</t>
  </si>
  <si>
    <t>Split 1</t>
  </si>
  <si>
    <t>Split 2</t>
  </si>
  <si>
    <t>Formatted for Chart</t>
  </si>
  <si>
    <t>Lower bound</t>
  </si>
  <si>
    <t>Upper bound</t>
  </si>
  <si>
    <t>Mediated effect</t>
  </si>
  <si>
    <t>Created by Jamie DeCoster 2009-09-14</t>
  </si>
  <si>
    <t>Designed for use with Preacher, Rucker, &amp; Hayes' (2007) moderated mediation macro</t>
  </si>
  <si>
    <t>Macro available online at http://www.comm.ohio-state.edu/ahayes/SPSS%20programs/modmed.htm</t>
  </si>
  <si>
    <t>Copy the 4 lines under "Conditional indirect effect at specific value(s) of the moderator(s)" and paste into cell A9</t>
  </si>
  <si>
    <t>Then modify the axes of the graph to best display the conditional mediated effect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</si>
</sst>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6"/>
      <name val="Calibri"/>
      <family val="2"/>
    </font>
    <font>
      <sz val="13.5"/>
      <color indexed="8"/>
      <name val="Monospaced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2"/>
      <name val="Calibri"/>
      <family val="2"/>
    </font>
    <font>
      <sz val="13.5"/>
      <color rgb="FF000000"/>
      <name val="Monospace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49997663497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 tint="-0.4999699890613556"/>
      </left>
      <right style="thin">
        <color theme="8" tint="-0.4999699890613556"/>
      </right>
      <top style="thin"/>
      <bottom style="thin">
        <color theme="8" tint="-0.4999699890613556"/>
      </bottom>
    </border>
    <border>
      <left>
        <color indexed="63"/>
      </left>
      <right>
        <color indexed="63"/>
      </right>
      <top style="thin"/>
      <bottom style="thin">
        <color theme="8" tint="-0.4999699890613556"/>
      </bottom>
    </border>
    <border>
      <left>
        <color indexed="63"/>
      </left>
      <right style="thin"/>
      <top style="thin"/>
      <bottom style="thin">
        <color theme="8" tint="-0.4999699890613556"/>
      </bottom>
    </border>
    <border>
      <left style="thin">
        <color theme="8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8" tint="-0.499969989061355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hidden="1"/>
    </xf>
    <xf numFmtId="0" fontId="39" fillId="33" borderId="0" xfId="0" applyFont="1" applyFill="1" applyAlignment="1" applyProtection="1">
      <alignment/>
      <protection hidden="1"/>
    </xf>
    <xf numFmtId="0" fontId="39" fillId="33" borderId="0" xfId="0" applyFont="1" applyFill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40" fillId="6" borderId="13" xfId="0" applyFont="1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40" fillId="6" borderId="15" xfId="0" applyFont="1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17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Sheet1!$A$39</c:f>
        </c:strRef>
      </c:tx>
      <c:layout>
        <c:manualLayout>
          <c:xMode val="factor"/>
          <c:yMode val="factor"/>
          <c:x val="-0.006"/>
          <c:y val="-0.01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6075"/>
          <c:y val="0.13875"/>
          <c:w val="0.917"/>
          <c:h val="0.77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Mediated effect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diamond"/>
              <c:size val="10"/>
              <c:spPr>
                <a:solidFill>
                  <a:srgbClr val="000000"/>
                </a:solidFill>
                <a:ln>
                  <a:noFill/>
                </a:ln>
              </c:spPr>
            </c:marker>
          </c:dPt>
          <c:xVal>
            <c:numRef>
              <c:f>Sheet1!$A$41:$A$43</c:f>
              <c:numCache/>
            </c:numRef>
          </c:xVal>
          <c:yVal>
            <c:numRef>
              <c:f>Sheet1!$B$41:$B$43</c:f>
              <c:numCache/>
            </c:numRef>
          </c:yVal>
          <c:smooth val="1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Lower bound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Sheet1!$A$41:$A$43</c:f>
              <c:numCache/>
            </c:numRef>
          </c:xVal>
          <c:yVal>
            <c:numRef>
              <c:f>Sheet1!$C$41:$C$43</c:f>
              <c:numCache/>
            </c:numRef>
          </c:yVal>
          <c:smooth val="1"/>
        </c:ser>
        <c:ser>
          <c:idx val="2"/>
          <c:order val="2"/>
          <c:tx>
            <c:strRef>
              <c:f>Sheet1!$D$40</c:f>
              <c:strCache>
                <c:ptCount val="1"/>
                <c:pt idx="0">
                  <c:v>Upper bound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ymbol val="none"/>
            </c:marker>
          </c:dPt>
          <c:xVal>
            <c:numRef>
              <c:f>Sheet1!$A$41:$A$43</c:f>
              <c:numCache/>
            </c:numRef>
          </c:xVal>
          <c:yVal>
            <c:numRef>
              <c:f>Sheet1!$D$41:$D$43</c:f>
              <c:numCache/>
            </c:numRef>
          </c:yVal>
          <c:smooth val="1"/>
        </c:ser>
        <c:axId val="34862658"/>
        <c:axId val="45328467"/>
      </c:scatterChart>
      <c:valAx>
        <c:axId val="34862658"/>
        <c:scaling>
          <c:orientation val="minMax"/>
        </c:scaling>
        <c:axPos val="b"/>
        <c:title>
          <c:tx>
            <c:strRef>
              <c:f>Sheet1!$A$40</c:f>
            </c:strRef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328467"/>
        <c:crosses val="autoZero"/>
        <c:crossBetween val="midCat"/>
        <c:dispUnits/>
      </c:valAx>
      <c:valAx>
        <c:axId val="4532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Mediated effect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26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152400</xdr:rowOff>
    </xdr:from>
    <xdr:to>
      <xdr:col>7</xdr:col>
      <xdr:colOff>95250</xdr:colOff>
      <xdr:row>30</xdr:row>
      <xdr:rowOff>133350</xdr:rowOff>
    </xdr:to>
    <xdr:graphicFrame>
      <xdr:nvGraphicFramePr>
        <xdr:cNvPr id="1" name="Chart 11"/>
        <xdr:cNvGraphicFramePr/>
      </xdr:nvGraphicFramePr>
      <xdr:xfrm>
        <a:off x="123825" y="2628900"/>
        <a:ext cx="47720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0">
      <selection activeCell="G11" sqref="G11"/>
    </sheetView>
  </sheetViews>
  <sheetFormatPr defaultColWidth="9.00390625" defaultRowHeight="15.75"/>
  <cols>
    <col min="1" max="16384" width="9.00390625" style="1" customWidth="1"/>
  </cols>
  <sheetData>
    <row r="1" spans="1:7" ht="15.75">
      <c r="A1" s="1" t="s">
        <v>4</v>
      </c>
      <c r="G1" s="2"/>
    </row>
    <row r="2" spans="1:7" ht="15.75">
      <c r="A2" s="1" t="s">
        <v>13</v>
      </c>
      <c r="G2" s="2"/>
    </row>
    <row r="3" ht="15.75">
      <c r="G3" s="2"/>
    </row>
    <row r="4" spans="1:7" ht="15.75">
      <c r="A4" s="1" t="s">
        <v>14</v>
      </c>
      <c r="G4" s="2"/>
    </row>
    <row r="5" spans="1:7" ht="15.75">
      <c r="A5" s="1" t="s">
        <v>15</v>
      </c>
      <c r="G5" s="2"/>
    </row>
    <row r="6" ht="15.75">
      <c r="G6" s="2"/>
    </row>
    <row r="7" spans="1:7" ht="15.75">
      <c r="A7" s="1" t="s">
        <v>16</v>
      </c>
      <c r="G7" s="2"/>
    </row>
    <row r="8" spans="1:7" ht="15.75">
      <c r="A8" s="1" t="s">
        <v>17</v>
      </c>
      <c r="G8" s="2"/>
    </row>
    <row r="9" spans="1:7" ht="17.25">
      <c r="A9" s="6" t="s">
        <v>0</v>
      </c>
      <c r="B9" s="7"/>
      <c r="C9" s="7"/>
      <c r="D9" s="7"/>
      <c r="E9" s="8"/>
      <c r="G9" s="2"/>
    </row>
    <row r="10" spans="1:7" ht="17.25">
      <c r="A10" s="9" t="s">
        <v>1</v>
      </c>
      <c r="B10" s="10"/>
      <c r="C10" s="10"/>
      <c r="D10" s="10"/>
      <c r="E10" s="11"/>
      <c r="G10" s="2"/>
    </row>
    <row r="11" spans="1:7" ht="17.25">
      <c r="A11" s="9" t="s">
        <v>2</v>
      </c>
      <c r="B11" s="10"/>
      <c r="C11" s="10"/>
      <c r="D11" s="10"/>
      <c r="E11" s="11"/>
      <c r="G11" s="2"/>
    </row>
    <row r="12" spans="1:7" ht="17.25">
      <c r="A12" s="12" t="s">
        <v>3</v>
      </c>
      <c r="B12" s="13"/>
      <c r="C12" s="13"/>
      <c r="D12" s="13"/>
      <c r="E12" s="14"/>
      <c r="G12" s="2"/>
    </row>
    <row r="13" spans="1:7" ht="15.75">
      <c r="A13" s="4"/>
      <c r="B13" s="5"/>
      <c r="C13" s="5"/>
      <c r="D13" s="5"/>
      <c r="E13" s="5"/>
      <c r="F13" s="4"/>
      <c r="G13" s="4"/>
    </row>
    <row r="14" spans="1:7" ht="15.75">
      <c r="A14" s="4" t="s">
        <v>5</v>
      </c>
      <c r="B14" s="4"/>
      <c r="C14" s="4"/>
      <c r="D14" s="4"/>
      <c r="E14" s="4"/>
      <c r="F14" s="4"/>
      <c r="G14" s="4"/>
    </row>
    <row r="15" spans="1:7" ht="15.75">
      <c r="A15" s="3" t="str">
        <f>SUBSTITUTE(A9,CHAR(160)," ")</f>
        <v>sociald  Ind Eff       SE        Z    P&gt;|Z|</v>
      </c>
      <c r="B15" s="3"/>
      <c r="C15" s="3"/>
      <c r="D15" s="3"/>
      <c r="E15" s="3"/>
      <c r="F15" s="4"/>
      <c r="G15" s="4"/>
    </row>
    <row r="16" spans="1:7" ht="15.75">
      <c r="A16" s="3" t="str">
        <f>SUBSTITUTE(A10,CHAR(160)," ")</f>
        <v>    .2825   -.1425    .0319  -4.4714    .0000</v>
      </c>
      <c r="B16" s="3"/>
      <c r="C16" s="3"/>
      <c r="D16" s="3"/>
      <c r="E16" s="3"/>
      <c r="F16" s="4"/>
      <c r="G16" s="4"/>
    </row>
    <row r="17" spans="1:7" ht="15.75">
      <c r="A17" s="3" t="str">
        <f>SUBSTITUTE(A11,CHAR(160)," ")</f>
        <v>    .4359   -.1569    .0328  -4.7882    .0000</v>
      </c>
      <c r="B17" s="3"/>
      <c r="C17" s="3"/>
      <c r="D17" s="3"/>
      <c r="E17" s="3"/>
      <c r="F17" s="4"/>
      <c r="G17" s="4"/>
    </row>
    <row r="18" spans="1:7" ht="15.75">
      <c r="A18" s="3" t="str">
        <f>SUBSTITUTE(A12,CHAR(160)," ")</f>
        <v>    .5893   -.1713    .0367  -4.6696    .0000</v>
      </c>
      <c r="B18" s="3"/>
      <c r="C18" s="3"/>
      <c r="D18" s="3"/>
      <c r="E18" s="3"/>
      <c r="F18" s="4"/>
      <c r="G18" s="4"/>
    </row>
    <row r="19" spans="1:7" ht="15.75">
      <c r="A19" s="3"/>
      <c r="B19" s="3"/>
      <c r="C19" s="3"/>
      <c r="D19" s="3"/>
      <c r="E19" s="3"/>
      <c r="F19" s="4"/>
      <c r="G19" s="4"/>
    </row>
    <row r="20" spans="1:7" ht="15.75">
      <c r="A20" s="3" t="s">
        <v>6</v>
      </c>
      <c r="B20" s="3"/>
      <c r="C20" s="3"/>
      <c r="D20" s="3"/>
      <c r="E20" s="3"/>
      <c r="F20" s="4"/>
      <c r="G20" s="4"/>
    </row>
    <row r="21" spans="1:7" ht="15.75">
      <c r="A21" s="3" t="str">
        <f>TRIM(A15)</f>
        <v>sociald Ind Eff SE Z P&gt;|Z|</v>
      </c>
      <c r="B21" s="3"/>
      <c r="C21" s="3"/>
      <c r="D21" s="3"/>
      <c r="E21" s="3"/>
      <c r="F21" s="4"/>
      <c r="G21" s="4"/>
    </row>
    <row r="22" spans="1:7" ht="15.75">
      <c r="A22" s="3" t="str">
        <f>TRIM(A16)</f>
        <v>.2825 -.1425 .0319 -4.4714 .0000</v>
      </c>
      <c r="B22" s="3"/>
      <c r="C22" s="3"/>
      <c r="D22" s="3"/>
      <c r="E22" s="3"/>
      <c r="F22" s="4"/>
      <c r="G22" s="4"/>
    </row>
    <row r="23" spans="1:7" ht="15.75">
      <c r="A23" s="3" t="str">
        <f>TRIM(A17)</f>
        <v>.4359 -.1569 .0328 -4.7882 .0000</v>
      </c>
      <c r="B23" s="3"/>
      <c r="C23" s="3"/>
      <c r="D23" s="3"/>
      <c r="E23" s="3"/>
      <c r="F23" s="4"/>
      <c r="G23" s="4"/>
    </row>
    <row r="24" spans="1:7" ht="15.75">
      <c r="A24" s="3" t="str">
        <f>TRIM(A18)</f>
        <v>.5893 -.1713 .0367 -4.6696 .0000</v>
      </c>
      <c r="B24" s="3"/>
      <c r="C24" s="3"/>
      <c r="D24" s="3"/>
      <c r="E24" s="3"/>
      <c r="F24" s="4"/>
      <c r="G24" s="4"/>
    </row>
    <row r="25" spans="1:7" ht="15.75">
      <c r="A25" s="3"/>
      <c r="B25" s="3"/>
      <c r="C25" s="3"/>
      <c r="D25" s="3"/>
      <c r="E25" s="3"/>
      <c r="F25" s="4"/>
      <c r="G25" s="4"/>
    </row>
    <row r="26" spans="1:7" ht="15.75">
      <c r="A26" s="3" t="s">
        <v>7</v>
      </c>
      <c r="B26" s="3"/>
      <c r="C26" s="3"/>
      <c r="D26" s="3"/>
      <c r="E26" s="3"/>
      <c r="F26" s="4"/>
      <c r="G26" s="4"/>
    </row>
    <row r="27" spans="1:7" ht="15.75">
      <c r="A27" s="3" t="str">
        <f>LEFT(A21,FIND(" ",A21)-1)</f>
        <v>sociald</v>
      </c>
      <c r="B27" s="3"/>
      <c r="C27" s="3"/>
      <c r="D27" s="3"/>
      <c r="E27" s="3"/>
      <c r="F27" s="4"/>
      <c r="G27" s="4"/>
    </row>
    <row r="28" spans="1:7" ht="15.75">
      <c r="A28" s="3" t="str">
        <f>A22</f>
        <v>.2825 -.1425 .0319 -4.4714 .0000</v>
      </c>
      <c r="B28" s="3" t="str">
        <f>RIGHT(A28,LEN(A28)-FIND(" ",A28))</f>
        <v>-.1425 .0319 -4.4714 .0000</v>
      </c>
      <c r="C28" s="3" t="str">
        <f aca="true" t="shared" si="0" ref="C28:E30">RIGHT(B28,LEN(B28)-FIND(" ",B28))</f>
        <v>.0319 -4.4714 .0000</v>
      </c>
      <c r="D28" s="3" t="str">
        <f t="shared" si="0"/>
        <v>-4.4714 .0000</v>
      </c>
      <c r="E28" s="3" t="str">
        <f t="shared" si="0"/>
        <v>.0000</v>
      </c>
      <c r="F28" s="4"/>
      <c r="G28" s="4"/>
    </row>
    <row r="29" spans="1:7" ht="15.75">
      <c r="A29" s="3" t="str">
        <f>A23</f>
        <v>.4359 -.1569 .0328 -4.7882 .0000</v>
      </c>
      <c r="B29" s="3" t="str">
        <f>RIGHT(A29,LEN(A29)-FIND(" ",A29))</f>
        <v>-.1569 .0328 -4.7882 .0000</v>
      </c>
      <c r="C29" s="3" t="str">
        <f t="shared" si="0"/>
        <v>.0328 -4.7882 .0000</v>
      </c>
      <c r="D29" s="3" t="str">
        <f t="shared" si="0"/>
        <v>-4.7882 .0000</v>
      </c>
      <c r="E29" s="3" t="str">
        <f t="shared" si="0"/>
        <v>.0000</v>
      </c>
      <c r="F29" s="4"/>
      <c r="G29" s="4"/>
    </row>
    <row r="30" spans="1:7" ht="15.75">
      <c r="A30" s="3" t="str">
        <f>A24</f>
        <v>.5893 -.1713 .0367 -4.6696 .0000</v>
      </c>
      <c r="B30" s="3" t="str">
        <f>RIGHT(A30,LEN(A30)-FIND(" ",A30))</f>
        <v>-.1713 .0367 -4.6696 .0000</v>
      </c>
      <c r="C30" s="3" t="str">
        <f t="shared" si="0"/>
        <v>.0367 -4.6696 .0000</v>
      </c>
      <c r="D30" s="3" t="str">
        <f t="shared" si="0"/>
        <v>-4.6696 .0000</v>
      </c>
      <c r="E30" s="3" t="str">
        <f t="shared" si="0"/>
        <v>.0000</v>
      </c>
      <c r="F30" s="4"/>
      <c r="G30" s="4"/>
    </row>
    <row r="31" spans="1:7" ht="15.75">
      <c r="A31" s="3"/>
      <c r="B31" s="3"/>
      <c r="C31" s="3"/>
      <c r="D31" s="3"/>
      <c r="E31" s="3"/>
      <c r="F31" s="4"/>
      <c r="G31" s="4"/>
    </row>
    <row r="32" spans="1:7" ht="15.75">
      <c r="A32" s="3" t="s">
        <v>8</v>
      </c>
      <c r="B32" s="3"/>
      <c r="C32" s="3"/>
      <c r="D32" s="3"/>
      <c r="E32" s="3"/>
      <c r="F32" s="4"/>
      <c r="G32" s="4"/>
    </row>
    <row r="33" spans="1:7" ht="15.75">
      <c r="A33" s="3" t="str">
        <f>A27</f>
        <v>sociald</v>
      </c>
      <c r="B33" s="3"/>
      <c r="C33" s="3"/>
      <c r="D33" s="3"/>
      <c r="E33" s="3"/>
      <c r="F33" s="4"/>
      <c r="G33" s="4"/>
    </row>
    <row r="34" spans="1:7" ht="15.75">
      <c r="A34" s="3">
        <f aca="true" t="shared" si="1" ref="A34:D36">ROUND(LEFT(A28,FIND(" ",A28)-1),4)</f>
        <v>0.2825</v>
      </c>
      <c r="B34" s="3">
        <f t="shared" si="1"/>
        <v>-0.1425</v>
      </c>
      <c r="C34" s="3">
        <f t="shared" si="1"/>
        <v>0.0319</v>
      </c>
      <c r="D34" s="3">
        <f t="shared" si="1"/>
        <v>-4.4714</v>
      </c>
      <c r="E34" s="3">
        <f>ROUND(E28,4)</f>
        <v>0</v>
      </c>
      <c r="F34" s="4"/>
      <c r="G34" s="4"/>
    </row>
    <row r="35" spans="1:7" ht="15.75">
      <c r="A35" s="3">
        <f t="shared" si="1"/>
        <v>0.4359</v>
      </c>
      <c r="B35" s="3">
        <f t="shared" si="1"/>
        <v>-0.1569</v>
      </c>
      <c r="C35" s="3">
        <f t="shared" si="1"/>
        <v>0.0328</v>
      </c>
      <c r="D35" s="3">
        <f t="shared" si="1"/>
        <v>-4.7882</v>
      </c>
      <c r="E35" s="3">
        <f>ROUND(E29,4)</f>
        <v>0</v>
      </c>
      <c r="F35" s="4"/>
      <c r="G35" s="4"/>
    </row>
    <row r="36" spans="1:7" ht="15.75">
      <c r="A36" s="3">
        <f t="shared" si="1"/>
        <v>0.5893</v>
      </c>
      <c r="B36" s="3">
        <f t="shared" si="1"/>
        <v>-0.1713</v>
      </c>
      <c r="C36" s="3">
        <f t="shared" si="1"/>
        <v>0.0367</v>
      </c>
      <c r="D36" s="3">
        <f t="shared" si="1"/>
        <v>-4.6696</v>
      </c>
      <c r="E36" s="3">
        <f>ROUND(E30,4)</f>
        <v>0</v>
      </c>
      <c r="F36" s="4"/>
      <c r="G36" s="4"/>
    </row>
    <row r="37" spans="1:7" ht="15.75">
      <c r="A37" s="3"/>
      <c r="B37" s="3"/>
      <c r="C37" s="3"/>
      <c r="D37" s="3"/>
      <c r="E37" s="3"/>
      <c r="F37" s="4"/>
      <c r="G37" s="4"/>
    </row>
    <row r="38" spans="1:7" ht="15.75">
      <c r="A38" s="3" t="s">
        <v>9</v>
      </c>
      <c r="B38" s="3"/>
      <c r="C38" s="3"/>
      <c r="D38" s="3"/>
      <c r="E38" s="3"/>
      <c r="F38" s="4"/>
      <c r="G38" s="4"/>
    </row>
    <row r="39" spans="1:7" ht="15.75">
      <c r="A39" s="3" t="str">
        <f>"Conditional Mediated Effect for "&amp;A33</f>
        <v>Conditional Mediated Effect for sociald</v>
      </c>
      <c r="B39" s="3"/>
      <c r="C39" s="3"/>
      <c r="D39" s="3"/>
      <c r="E39" s="3"/>
      <c r="F39" s="4"/>
      <c r="G39" s="4"/>
    </row>
    <row r="40" spans="1:7" ht="15.75">
      <c r="A40" s="3" t="str">
        <f>A33</f>
        <v>sociald</v>
      </c>
      <c r="B40" s="3" t="s">
        <v>12</v>
      </c>
      <c r="C40" s="3" t="s">
        <v>10</v>
      </c>
      <c r="D40" s="3" t="s">
        <v>11</v>
      </c>
      <c r="E40" s="3"/>
      <c r="F40" s="4"/>
      <c r="G40" s="4"/>
    </row>
    <row r="41" spans="1:7" ht="15.75">
      <c r="A41" s="3">
        <f>A34</f>
        <v>0.2825</v>
      </c>
      <c r="B41" s="3">
        <f>B34</f>
        <v>-0.1425</v>
      </c>
      <c r="C41" s="3">
        <f>B41-C34</f>
        <v>-0.1744</v>
      </c>
      <c r="D41" s="3">
        <f>B41+C34</f>
        <v>-0.11059999999999999</v>
      </c>
      <c r="E41" s="3"/>
      <c r="F41" s="4"/>
      <c r="G41" s="4"/>
    </row>
    <row r="42" spans="1:7" ht="15.75">
      <c r="A42" s="3">
        <f>A35</f>
        <v>0.4359</v>
      </c>
      <c r="B42" s="3">
        <f>B35</f>
        <v>-0.1569</v>
      </c>
      <c r="C42" s="3">
        <f>B42-C35</f>
        <v>-0.1897</v>
      </c>
      <c r="D42" s="3">
        <f>B42+C35</f>
        <v>-0.12410000000000002</v>
      </c>
      <c r="E42" s="3"/>
      <c r="F42" s="4"/>
      <c r="G42" s="4"/>
    </row>
    <row r="43" spans="1:7" ht="15.75">
      <c r="A43" s="3">
        <f>A36</f>
        <v>0.5893</v>
      </c>
      <c r="B43" s="3">
        <f>B36</f>
        <v>-0.1713</v>
      </c>
      <c r="C43" s="3">
        <f>B43-C36</f>
        <v>-0.20800000000000002</v>
      </c>
      <c r="D43" s="3">
        <f>B43+C36</f>
        <v>-0.1346</v>
      </c>
      <c r="E43" s="3"/>
      <c r="F43" s="4"/>
      <c r="G43" s="4"/>
    </row>
    <row r="44" spans="1:7" ht="15.75">
      <c r="A44" s="3"/>
      <c r="B44" s="3"/>
      <c r="C44" s="3"/>
      <c r="D44" s="3"/>
      <c r="E44" s="3"/>
      <c r="F44" s="4"/>
      <c r="G44" s="4"/>
    </row>
    <row r="45" spans="1:7" ht="15.75">
      <c r="A45" s="4"/>
      <c r="B45" s="4"/>
      <c r="C45" s="4"/>
      <c r="D45" s="4"/>
      <c r="E45" s="4"/>
      <c r="F45" s="4"/>
      <c r="G45" s="4"/>
    </row>
    <row r="46" spans="1:7" ht="15.75">
      <c r="A46" s="4"/>
      <c r="B46" s="4"/>
      <c r="C46" s="4"/>
      <c r="D46" s="4"/>
      <c r="E46" s="4"/>
      <c r="F46" s="4"/>
      <c r="G46" s="4"/>
    </row>
    <row r="47" spans="1:7" ht="15.75">
      <c r="A47" s="4"/>
      <c r="B47" s="4"/>
      <c r="C47" s="4"/>
      <c r="D47" s="4"/>
      <c r="E47" s="4"/>
      <c r="F47" s="4"/>
      <c r="G47" s="4"/>
    </row>
    <row r="48" spans="1:7" ht="15.75">
      <c r="A48" s="4"/>
      <c r="B48" s="4"/>
      <c r="C48" s="4"/>
      <c r="D48" s="4"/>
      <c r="E48" s="4"/>
      <c r="F48" s="4"/>
      <c r="G48" s="4"/>
    </row>
  </sheetData>
  <sheetProtection select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Alabama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DeCoster</dc:creator>
  <cp:keywords/>
  <dc:description/>
  <cp:lastModifiedBy>Jamie DeCoster</cp:lastModifiedBy>
  <dcterms:created xsi:type="dcterms:W3CDTF">2009-09-14T18:42:24Z</dcterms:created>
  <dcterms:modified xsi:type="dcterms:W3CDTF">2009-09-17T17:15:03Z</dcterms:modified>
  <cp:category/>
  <cp:version/>
  <cp:contentType/>
  <cp:contentStatus/>
</cp:coreProperties>
</file>