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80" windowWidth="15280" windowHeight="9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<sst xmlns="http://schemas.openxmlformats.org/spreadsheetml/2006/main" count="35" uniqueCount="17">
  <si>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>This and other Excel spreadsheets are available at http://www.stat-help.com</t>
  </si>
  <si>
    <t>One-tailed p</t>
  </si>
  <si>
    <t>Two-tailed p</t>
  </si>
  <si>
    <t>df</t>
  </si>
  <si>
    <t>Numerator df</t>
  </si>
  <si>
    <t>Denominator df</t>
  </si>
  <si>
    <t>p</t>
  </si>
  <si>
    <t>Obtaining p-values</t>
  </si>
  <si>
    <t>Z</t>
  </si>
  <si>
    <t>Onetailed p</t>
  </si>
  <si>
    <t>t</t>
  </si>
  <si>
    <t>F</t>
  </si>
  <si>
    <t>Chi-square</t>
  </si>
  <si>
    <t>Enter the appropriate values in the light blue boxes. Excel will compute the values in the yellow boxes.</t>
  </si>
  <si>
    <t>Correlation</t>
  </si>
  <si>
    <t>Sample Size</t>
  </si>
  <si>
    <t>Designed by Jamie DeCoster &amp; Anne-Marie Iselin on 04.06.2006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</si>
</sst>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32">
    <border>
      <left/>
      <right/>
      <top/>
      <bottom/>
      <diagonal/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56"/>
      </top>
      <bottom style="thin"/>
    </border>
    <border>
      <left style="thin"/>
      <right>
        <color indexed="63"/>
      </right>
      <top style="thin">
        <color indexed="56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center" vertical="center"/>
      <protection/>
    </xf>
    <xf numFmtId="0" fontId="0" fillId="5" borderId="22" xfId="0" applyFill="1" applyBorder="1" applyAlignment="1" applyProtection="1">
      <alignment horizontal="center" vertical="center"/>
      <protection/>
    </xf>
    <xf numFmtId="0" fontId="0" fillId="5" borderId="23" xfId="0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20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 locked="0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 applyProtection="1">
      <alignment/>
      <protection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2" borderId="31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9.140625" style="14" customWidth="1"/>
    <col min="2" max="2" width="17.140625" style="14" customWidth="1"/>
    <col min="3" max="3" width="13.421875" style="14" customWidth="1"/>
    <col min="4" max="4" width="14.140625" style="14" customWidth="1"/>
    <col min="5" max="5" width="15.28125" style="14" bestFit="1" customWidth="1"/>
    <col min="6" max="6" width="12.00390625" style="14" bestFit="1" customWidth="1"/>
    <col min="7" max="7" width="11.7109375" style="14" customWidth="1"/>
    <col min="8" max="8" width="12.28125" style="14" customWidth="1"/>
    <col min="9" max="9" width="13.421875" style="14" customWidth="1"/>
    <col min="10" max="16384" width="9.140625" style="14" customWidth="1"/>
  </cols>
  <sheetData>
    <row r="1" spans="1:5" ht="12">
      <c r="A1" s="50" t="s">
        <v>16</v>
      </c>
      <c r="B1" s="50"/>
      <c r="C1" s="50"/>
      <c r="D1" s="50"/>
      <c r="E1" s="50"/>
    </row>
    <row r="2" spans="2:6" ht="12">
      <c r="B2" s="50" t="s">
        <v>0</v>
      </c>
      <c r="C2" s="50"/>
      <c r="D2" s="50"/>
      <c r="E2" s="50"/>
      <c r="F2" s="50"/>
    </row>
    <row r="3" spans="2:6" ht="12">
      <c r="B3" s="13"/>
      <c r="C3" s="13"/>
      <c r="D3" s="13"/>
      <c r="E3" s="13"/>
      <c r="F3" s="13"/>
    </row>
    <row r="4" spans="2:6" ht="12">
      <c r="B4" s="13" t="s">
        <v>13</v>
      </c>
      <c r="C4" s="13"/>
      <c r="D4" s="13"/>
      <c r="E4" s="13"/>
      <c r="F4" s="13"/>
    </row>
    <row r="6" spans="2:8" ht="12">
      <c r="B6" s="51" t="s">
        <v>7</v>
      </c>
      <c r="C6" s="52"/>
      <c r="D6" s="52"/>
      <c r="E6" s="16"/>
      <c r="F6" s="16"/>
      <c r="G6" s="51"/>
      <c r="H6" s="51"/>
    </row>
    <row r="7" spans="2:8" ht="12">
      <c r="B7" s="34" t="s">
        <v>8</v>
      </c>
      <c r="C7" s="35" t="s">
        <v>1</v>
      </c>
      <c r="D7" s="36" t="s">
        <v>2</v>
      </c>
      <c r="E7" s="15"/>
      <c r="F7" s="15"/>
      <c r="G7" s="37" t="s">
        <v>1</v>
      </c>
      <c r="H7" s="38" t="s">
        <v>8</v>
      </c>
    </row>
    <row r="8" spans="2:10" ht="12">
      <c r="B8" s="6">
        <v>0.1</v>
      </c>
      <c r="C8" s="17">
        <f>IF(B8&lt;&gt;"",1-NORMSDIST(ABS(B8)),"")</f>
        <v>0.460172162722971</v>
      </c>
      <c r="D8" s="17">
        <f>IF(B8&lt;&gt;"",2*C8,"")</f>
        <v>0.920344325445942</v>
      </c>
      <c r="E8" s="18"/>
      <c r="F8" s="19"/>
      <c r="G8" s="7">
        <v>0.05</v>
      </c>
      <c r="H8" s="20">
        <f>IF(G8&lt;&gt;"",ABS(NORMSINV(G8)),"")</f>
        <v>1.6448536269514742</v>
      </c>
      <c r="I8" s="21"/>
      <c r="J8" s="19"/>
    </row>
    <row r="9" spans="2:10" ht="12">
      <c r="B9" s="18"/>
      <c r="C9" s="18"/>
      <c r="D9" s="18"/>
      <c r="E9" s="18"/>
      <c r="F9" s="19"/>
      <c r="G9" s="18"/>
      <c r="H9" s="18"/>
      <c r="I9" s="21"/>
      <c r="J9" s="19"/>
    </row>
    <row r="10" spans="2:10" ht="12">
      <c r="B10" s="22" t="s">
        <v>10</v>
      </c>
      <c r="C10" s="23" t="s">
        <v>3</v>
      </c>
      <c r="D10" s="24" t="s">
        <v>1</v>
      </c>
      <c r="E10" s="22" t="s">
        <v>2</v>
      </c>
      <c r="F10" s="19"/>
      <c r="G10" s="25" t="s">
        <v>9</v>
      </c>
      <c r="H10" s="26" t="s">
        <v>3</v>
      </c>
      <c r="I10" s="27" t="s">
        <v>10</v>
      </c>
      <c r="J10" s="19"/>
    </row>
    <row r="11" spans="2:10" ht="12">
      <c r="B11" s="10">
        <v>1</v>
      </c>
      <c r="C11" s="5">
        <v>32</v>
      </c>
      <c r="D11" s="28">
        <f>IF(AND(B11&lt;&gt;"",C11&lt;&gt;""),TDIST(ABS(B11),C11,1),"")</f>
        <v>0.16240635684727628</v>
      </c>
      <c r="E11" s="29">
        <f>IF(AND(B11&lt;&gt;"",C11&lt;&gt;""),TDIST(ABS(B11),C11,2),"")</f>
        <v>0.32481271369455256</v>
      </c>
      <c r="F11" s="19"/>
      <c r="G11" s="8">
        <v>0.05</v>
      </c>
      <c r="H11" s="9">
        <v>12</v>
      </c>
      <c r="I11" s="30">
        <f>IF(AND(G11&lt;&gt;"",H11&lt;&gt;""),TINV(G11,H11),"")</f>
        <v>2.1788128271650695</v>
      </c>
      <c r="J11" s="19"/>
    </row>
    <row r="12" spans="2:10" ht="12">
      <c r="B12" s="18"/>
      <c r="C12" s="18"/>
      <c r="D12" s="18"/>
      <c r="E12" s="18"/>
      <c r="F12" s="19"/>
      <c r="G12" s="18"/>
      <c r="H12" s="18"/>
      <c r="I12" s="18"/>
      <c r="J12" s="19"/>
    </row>
    <row r="13" spans="2:10" ht="12">
      <c r="B13" s="22" t="s">
        <v>11</v>
      </c>
      <c r="C13" s="23" t="s">
        <v>4</v>
      </c>
      <c r="D13" s="24" t="s">
        <v>5</v>
      </c>
      <c r="E13" s="22" t="s">
        <v>6</v>
      </c>
      <c r="F13" s="19"/>
      <c r="G13" s="25" t="s">
        <v>6</v>
      </c>
      <c r="H13" s="26" t="s">
        <v>4</v>
      </c>
      <c r="I13" s="26" t="s">
        <v>5</v>
      </c>
      <c r="J13" s="27" t="s">
        <v>11</v>
      </c>
    </row>
    <row r="14" spans="2:10" ht="12">
      <c r="B14" s="11">
        <v>3</v>
      </c>
      <c r="C14" s="3">
        <v>2</v>
      </c>
      <c r="D14" s="4">
        <v>30</v>
      </c>
      <c r="E14" s="31">
        <f>IF(AND(B14&lt;&gt;"",C14&lt;&gt;"",D14&lt;&gt;""),FDIST(B14,C14,D14),"")</f>
        <v>0.06490547152159316</v>
      </c>
      <c r="F14" s="19"/>
      <c r="G14" s="8">
        <v>0.05</v>
      </c>
      <c r="H14" s="9">
        <v>1</v>
      </c>
      <c r="I14" s="39">
        <v>30</v>
      </c>
      <c r="J14" s="40">
        <f>IF(AND(G14&lt;&gt;"",H14&lt;&gt;"",I14&lt;&gt;""),FINV(G14,H14,I14),"")</f>
        <v>4.170876757442638</v>
      </c>
    </row>
    <row r="15" spans="2:10" ht="12">
      <c r="B15" s="18"/>
      <c r="C15" s="18"/>
      <c r="D15" s="18"/>
      <c r="E15" s="18"/>
      <c r="F15" s="19"/>
      <c r="G15" s="18"/>
      <c r="H15" s="18"/>
      <c r="I15" s="18"/>
      <c r="J15" s="19"/>
    </row>
    <row r="16" spans="2:10" ht="12">
      <c r="B16" s="32" t="s">
        <v>12</v>
      </c>
      <c r="C16" s="23" t="s">
        <v>3</v>
      </c>
      <c r="D16" s="23" t="s">
        <v>6</v>
      </c>
      <c r="E16" s="18"/>
      <c r="F16" s="19"/>
      <c r="G16" s="25" t="s">
        <v>6</v>
      </c>
      <c r="H16" s="26" t="s">
        <v>3</v>
      </c>
      <c r="I16" s="27" t="s">
        <v>12</v>
      </c>
      <c r="J16" s="19"/>
    </row>
    <row r="17" spans="2:10" ht="12">
      <c r="B17" s="12">
        <v>6</v>
      </c>
      <c r="C17" s="1">
        <v>3</v>
      </c>
      <c r="D17" s="33">
        <f>IF(AND(B17&lt;&gt;"",C17&lt;&gt;""),CHIDIST(B17,C17),"")</f>
        <v>0.11161021362915145</v>
      </c>
      <c r="E17" s="18"/>
      <c r="F17" s="19"/>
      <c r="G17" s="2">
        <v>0.05</v>
      </c>
      <c r="H17" s="4">
        <v>5</v>
      </c>
      <c r="I17" s="41">
        <f>IF(AND(G17&lt;&gt;"",H17&lt;&gt;""),CHIINV(G17,H17),"")</f>
        <v>11.070497754622684</v>
      </c>
      <c r="J17" s="19"/>
    </row>
    <row r="19" spans="2:6" ht="12">
      <c r="B19" s="43" t="s">
        <v>14</v>
      </c>
      <c r="C19" s="44" t="s">
        <v>15</v>
      </c>
      <c r="D19" s="44" t="s">
        <v>10</v>
      </c>
      <c r="E19" s="44" t="s">
        <v>1</v>
      </c>
      <c r="F19" s="45" t="s">
        <v>2</v>
      </c>
    </row>
    <row r="20" spans="2:6" ht="12">
      <c r="B20" s="48">
        <v>0.5</v>
      </c>
      <c r="C20" s="49">
        <v>50</v>
      </c>
      <c r="D20" s="46">
        <f>(B20*SQRT(C20-2))/SQRT(1-B20*B20)</f>
        <v>4</v>
      </c>
      <c r="E20" s="46">
        <f>TDIST(D20,C20-2,1)</f>
        <v>0.00010900623503327379</v>
      </c>
      <c r="F20" s="47">
        <f>TDIST(D20,C20-2,2)</f>
        <v>0.00021801247006654758</v>
      </c>
    </row>
    <row r="21" ht="12">
      <c r="B21" s="42"/>
    </row>
  </sheetData>
  <sheetProtection sheet="1" objects="1" scenarios="1" selectLockedCells="1"/>
  <mergeCells count="4">
    <mergeCell ref="A1:E1"/>
    <mergeCell ref="B2:F2"/>
    <mergeCell ref="B6:D6"/>
    <mergeCell ref="G6:H6"/>
  </mergeCells>
  <dataValidations count="4">
    <dataValidation type="decimal" allowBlank="1" showInputMessage="1" showErrorMessage="1" errorTitle="Incorrect Value" error="This cell requires a number" sqref="B8 B11">
      <formula1>-1000000</formula1>
      <formula2>1000000</formula2>
    </dataValidation>
    <dataValidation type="decimal" operator="greaterThan" allowBlank="1" showErrorMessage="1" errorTitle="Incorrect Value" error="This cell requres a number greater than 0" sqref="C11 B14:D14 H11 H14:I14 H17 B17:C17">
      <formula1>0</formula1>
    </dataValidation>
    <dataValidation type="decimal" allowBlank="1" showInputMessage="1" showErrorMessage="1" errorTitle="Incorrect Value" error="This cell requires a number between 0 and 1" sqref="G8 G11 G14 G17">
      <formula1>0</formula1>
      <formula2>1</formula2>
    </dataValidation>
    <dataValidation type="custom" allowBlank="1" showInputMessage="1" showErrorMessage="1" errorTitle="Protected values" error="The values in these cells are protected." sqref="C8:D8 D11:E11 E14 D17 D20:F20 H8 I11 J14 I17">
      <formula1>"protection"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Cassie Hull</cp:lastModifiedBy>
  <dcterms:created xsi:type="dcterms:W3CDTF">2006-01-05T14:03:17Z</dcterms:created>
  <dcterms:modified xsi:type="dcterms:W3CDTF">2008-09-14T13:37:29Z</dcterms:modified>
  <cp:category/>
  <cp:version/>
  <cp:contentType/>
  <cp:contentStatus/>
</cp:coreProperties>
</file>